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25" windowHeight="11025"/>
  </bookViews>
  <sheets>
    <sheet name="DSO" sheetId="2" r:id="rId1"/>
    <sheet name="Popis" sheetId="3" r:id="rId2"/>
  </sheets>
  <calcPr calcId="145621"/>
</workbook>
</file>

<file path=xl/calcChain.xml><?xml version="1.0" encoding="utf-8"?>
<calcChain xmlns="http://schemas.openxmlformats.org/spreadsheetml/2006/main">
  <c r="J16" i="2" l="1"/>
  <c r="M12" i="2" l="1"/>
  <c r="M14" i="2"/>
  <c r="M16" i="2"/>
  <c r="J14" i="2"/>
  <c r="J12" i="2"/>
  <c r="S24" i="2" l="1"/>
  <c r="J25" i="2" l="1"/>
  <c r="F25" i="2"/>
  <c r="F28" i="2"/>
  <c r="S32" i="2" s="1"/>
  <c r="F33" i="2" s="1"/>
  <c r="S43" i="2" s="1"/>
  <c r="F38" i="2" s="1"/>
  <c r="F47" i="2" s="1"/>
  <c r="J47" i="2" s="1"/>
  <c r="S41" i="2" l="1"/>
  <c r="F42" i="2"/>
  <c r="F36" i="2" l="1"/>
  <c r="F45" i="2" s="1"/>
  <c r="J45" i="2" s="1"/>
</calcChain>
</file>

<file path=xl/sharedStrings.xml><?xml version="1.0" encoding="utf-8"?>
<sst xmlns="http://schemas.openxmlformats.org/spreadsheetml/2006/main" count="62" uniqueCount="53">
  <si>
    <t>Výpočet charakteristik nebezpečnosti zdrojové plochy lokality kritického bodu</t>
  </si>
  <si>
    <t>ID</t>
  </si>
  <si>
    <t xml:space="preserve">Rozloha zdrojové plochy </t>
  </si>
  <si>
    <t>Jednotky</t>
  </si>
  <si>
    <t>[m n.m.]</t>
  </si>
  <si>
    <t>[ha]</t>
  </si>
  <si>
    <t>Nadmořská výška KB</t>
  </si>
  <si>
    <t>[-]</t>
  </si>
  <si>
    <t>Podmínka - HSP: B</t>
  </si>
  <si>
    <t>Číslo odtokové křivky - CN</t>
  </si>
  <si>
    <t>Max. délka údolnice procházející KB</t>
  </si>
  <si>
    <t>[m]</t>
  </si>
  <si>
    <t>Vypočtená délka DSO</t>
  </si>
  <si>
    <t>A</t>
  </si>
  <si>
    <t>CN</t>
  </si>
  <si>
    <r>
      <t>L</t>
    </r>
    <r>
      <rPr>
        <vertAlign val="subscript"/>
        <sz val="11"/>
        <color theme="1"/>
        <rFont val="Calibri"/>
        <family val="2"/>
        <charset val="238"/>
        <scheme val="minor"/>
      </rPr>
      <t>g</t>
    </r>
    <r>
      <rPr>
        <sz val="11"/>
        <color theme="1"/>
        <rFont val="Calibri"/>
        <family val="2"/>
        <charset val="238"/>
        <scheme val="minor"/>
      </rPr>
      <t>=a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.Al</t>
    </r>
    <r>
      <rPr>
        <vertAlign val="subscript"/>
        <sz val="11"/>
        <color theme="1"/>
        <rFont val="Calibri"/>
        <family val="2"/>
        <charset val="238"/>
        <scheme val="minor"/>
      </rPr>
      <t>min</t>
    </r>
    <r>
      <rPr>
        <sz val="11"/>
        <color theme="1"/>
        <rFont val="Calibri"/>
        <family val="2"/>
        <charset val="238"/>
        <scheme val="minor"/>
      </rPr>
      <t>+a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.A+a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.CN</t>
    </r>
  </si>
  <si>
    <r>
      <t>Al</t>
    </r>
    <r>
      <rPr>
        <vertAlign val="subscript"/>
        <sz val="11"/>
        <color theme="1"/>
        <rFont val="Calibri"/>
        <family val="2"/>
        <charset val="238"/>
        <scheme val="minor"/>
      </rPr>
      <t>min</t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</si>
  <si>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</si>
  <si>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</si>
  <si>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</si>
  <si>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Model pro stanovení délky DSO</t>
  </si>
  <si>
    <r>
      <t>L</t>
    </r>
    <r>
      <rPr>
        <vertAlign val="subscript"/>
        <sz val="11"/>
        <color theme="1"/>
        <rFont val="Calibri"/>
        <family val="2"/>
        <charset val="238"/>
        <scheme val="minor"/>
      </rPr>
      <t>max</t>
    </r>
  </si>
  <si>
    <r>
      <t>L</t>
    </r>
    <r>
      <rPr>
        <vertAlign val="subscript"/>
        <sz val="11"/>
        <color theme="1"/>
        <rFont val="Calibri"/>
        <family val="2"/>
        <charset val="238"/>
        <scheme val="minor"/>
      </rPr>
      <t>g</t>
    </r>
  </si>
  <si>
    <t>Označení</t>
  </si>
  <si>
    <t>Zadávané hodnoty</t>
  </si>
  <si>
    <t>Vypočtené hodnoty</t>
  </si>
  <si>
    <t>Model pro stanovení objemu DSO</t>
  </si>
  <si>
    <r>
      <t>b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</si>
  <si>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g</t>
    </r>
    <r>
      <rPr>
        <sz val="11"/>
        <color theme="1"/>
        <rFont val="Calibri"/>
        <family val="2"/>
        <charset val="238"/>
        <scheme val="minor"/>
      </rPr>
      <t>=b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.L</t>
    </r>
    <r>
      <rPr>
        <vertAlign val="subscript"/>
        <sz val="11"/>
        <color theme="1"/>
        <rFont val="Calibri"/>
        <family val="2"/>
        <charset val="238"/>
        <scheme val="minor"/>
      </rPr>
      <t>g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</si>
  <si>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g</t>
    </r>
  </si>
  <si>
    <r>
      <t>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]</t>
    </r>
  </si>
  <si>
    <r>
      <t>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/rok]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</si>
  <si>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min</t>
    </r>
  </si>
  <si>
    <t>průměrná hodnota za rok a za předpokladu erozně nebezpečného obdělávání orné půdy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</si>
  <si>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max</t>
    </r>
  </si>
  <si>
    <t>Var-min</t>
  </si>
  <si>
    <t>Var-max</t>
  </si>
  <si>
    <t>[t]</t>
  </si>
  <si>
    <t>[t/rok]</t>
  </si>
  <si>
    <t>[t/ha.rok]</t>
  </si>
  <si>
    <r>
      <t>L</t>
    </r>
    <r>
      <rPr>
        <vertAlign val="subscript"/>
        <sz val="11"/>
        <color theme="1"/>
        <rFont val="Calibri"/>
        <family val="2"/>
        <charset val="238"/>
        <scheme val="minor"/>
      </rPr>
      <t>gv</t>
    </r>
  </si>
  <si>
    <t xml:space="preserve">Cyklus rotace erozně nebezpečných plodin </t>
  </si>
  <si>
    <t>[rok]</t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</si>
  <si>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g</t>
    </r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</si>
  <si>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min</t>
    </r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</si>
  <si>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max</t>
    </r>
  </si>
  <si>
    <r>
      <rPr>
        <b/>
        <sz val="16"/>
        <color theme="1"/>
        <rFont val="Calibri"/>
        <family val="2"/>
        <charset val="238"/>
        <scheme val="minor"/>
      </rPr>
      <t>Kritický bod</t>
    </r>
    <r>
      <rPr>
        <sz val="16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(KB)</t>
    </r>
  </si>
  <si>
    <r>
      <rPr>
        <b/>
        <sz val="11"/>
        <color theme="1"/>
        <rFont val="Calibri"/>
        <family val="2"/>
        <charset val="238"/>
        <scheme val="minor"/>
      </rPr>
      <t>Výsledná délka DSO</t>
    </r>
    <r>
      <rPr>
        <sz val="11"/>
        <color theme="1"/>
        <rFont val="Calibri"/>
        <family val="2"/>
        <charset val="238"/>
        <scheme val="minor"/>
      </rPr>
      <t xml:space="preserve"> (L</t>
    </r>
    <r>
      <rPr>
        <vertAlign val="subscript"/>
        <sz val="11"/>
        <color theme="1"/>
        <rFont val="Calibri"/>
        <family val="2"/>
        <charset val="238"/>
        <scheme val="minor"/>
      </rPr>
      <t>g</t>
    </r>
    <r>
      <rPr>
        <sz val="11"/>
        <color theme="1"/>
        <rFont val="Calibri"/>
        <family val="2"/>
        <charset val="238"/>
        <scheme val="minor"/>
      </rPr>
      <t>&lt;=L</t>
    </r>
    <r>
      <rPr>
        <vertAlign val="subscript"/>
        <sz val="11"/>
        <color theme="1"/>
        <rFont val="Calibri"/>
        <family val="2"/>
        <charset val="238"/>
        <scheme val="minor"/>
      </rPr>
      <t>max</t>
    </r>
    <r>
      <rPr>
        <sz val="11"/>
        <color theme="1"/>
        <rFont val="Calibri"/>
        <family val="2"/>
        <charset val="238"/>
        <scheme val="minor"/>
      </rPr>
      <t>)</t>
    </r>
  </si>
  <si>
    <t>Hmotnost oderodovaného materiálu z DSO</t>
  </si>
  <si>
    <t>Objem erozního smyvu z celé plochy</t>
  </si>
  <si>
    <t>Min. erozní smyv z celé plochy</t>
  </si>
  <si>
    <t>Max. erozní smyv z celé plochy</t>
  </si>
  <si>
    <t>Vypočtený objem potenciální efemerní rýhy v DSO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</si>
</sst>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4" borderId="7" applyNumberFormat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/>
    <xf numFmtId="2" fontId="0" fillId="8" borderId="1" xfId="0" applyNumberFormat="1" applyFill="1" applyBorder="1" applyProtection="1">
      <protection hidden="1"/>
    </xf>
    <xf numFmtId="2" fontId="0" fillId="2" borderId="1" xfId="0" applyNumberFormat="1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2" fontId="0" fillId="2" borderId="1" xfId="0" applyNumberFormat="1" applyFill="1" applyBorder="1" applyAlignment="1" applyProtection="1">
      <alignment horizontal="center" wrapText="1"/>
      <protection hidden="1"/>
    </xf>
    <xf numFmtId="0" fontId="0" fillId="3" borderId="1" xfId="0" applyFill="1" applyBorder="1" applyProtection="1">
      <protection locked="0"/>
    </xf>
    <xf numFmtId="0" fontId="0" fillId="7" borderId="0" xfId="0" applyFill="1" applyBorder="1"/>
    <xf numFmtId="0" fontId="0" fillId="7" borderId="0" xfId="0" applyFill="1" applyBorder="1" applyAlignment="1">
      <alignment horizontal="center" wrapText="1"/>
    </xf>
    <xf numFmtId="0" fontId="0" fillId="7" borderId="0" xfId="0" applyFill="1" applyBorder="1" applyAlignment="1">
      <alignment horizontal="center"/>
    </xf>
    <xf numFmtId="0" fontId="1" fillId="7" borderId="0" xfId="0" applyFont="1" applyFill="1" applyBorder="1" applyAlignment="1">
      <alignment horizontal="center" wrapText="1"/>
    </xf>
    <xf numFmtId="164" fontId="0" fillId="7" borderId="0" xfId="0" applyNumberFormat="1" applyFill="1" applyBorder="1" applyProtection="1">
      <protection hidden="1"/>
    </xf>
    <xf numFmtId="0" fontId="0" fillId="6" borderId="0" xfId="0" applyFill="1" applyBorder="1"/>
    <xf numFmtId="0" fontId="0" fillId="6" borderId="5" xfId="0" applyFill="1" applyBorder="1" applyAlignment="1"/>
    <xf numFmtId="0" fontId="0" fillId="6" borderId="6" xfId="0" applyFill="1" applyBorder="1"/>
    <xf numFmtId="0" fontId="0" fillId="5" borderId="0" xfId="0" applyFill="1" applyBorder="1"/>
    <xf numFmtId="0" fontId="0" fillId="5" borderId="0" xfId="0" applyFill="1" applyBorder="1" applyAlignment="1"/>
    <xf numFmtId="0" fontId="0" fillId="7" borderId="0" xfId="0" applyFill="1" applyBorder="1" applyAlignment="1">
      <alignment vertical="center"/>
    </xf>
    <xf numFmtId="2" fontId="0" fillId="7" borderId="0" xfId="0" applyNumberFormat="1" applyFill="1" applyBorder="1" applyProtection="1">
      <protection hidden="1"/>
    </xf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3" fillId="0" borderId="0" xfId="0" applyFont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12" xfId="0" applyFill="1" applyBorder="1"/>
    <xf numFmtId="0" fontId="0" fillId="0" borderId="0" xfId="0" applyFont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0" fillId="7" borderId="11" xfId="0" applyFill="1" applyBorder="1"/>
    <xf numFmtId="0" fontId="0" fillId="6" borderId="0" xfId="0" applyFill="1" applyBorder="1" applyAlignment="1">
      <alignment horizontal="center"/>
    </xf>
    <xf numFmtId="0" fontId="2" fillId="7" borderId="0" xfId="0" applyFont="1" applyFill="1" applyBorder="1"/>
    <xf numFmtId="0" fontId="0" fillId="5" borderId="0" xfId="0" applyFill="1" applyBorder="1" applyAlignment="1">
      <alignment horizontal="left"/>
    </xf>
    <xf numFmtId="0" fontId="0" fillId="7" borderId="0" xfId="0" applyFill="1" applyBorder="1" applyAlignment="1">
      <alignment wrapText="1"/>
    </xf>
    <xf numFmtId="0" fontId="0" fillId="0" borderId="0" xfId="0" applyBorder="1" applyProtection="1">
      <protection hidden="1"/>
    </xf>
    <xf numFmtId="0" fontId="0" fillId="5" borderId="0" xfId="0" applyFill="1" applyBorder="1" applyProtection="1">
      <protection hidden="1"/>
    </xf>
    <xf numFmtId="0" fontId="0" fillId="6" borderId="0" xfId="0" applyFill="1" applyBorder="1" applyAlignment="1">
      <alignment horizontal="center" wrapText="1"/>
    </xf>
    <xf numFmtId="0" fontId="0" fillId="6" borderId="0" xfId="0" applyFill="1" applyBorder="1" applyProtection="1">
      <protection hidden="1"/>
    </xf>
    <xf numFmtId="0" fontId="6" fillId="7" borderId="0" xfId="0" applyFont="1" applyFill="1" applyBorder="1" applyAlignment="1">
      <alignment horizontal="center" wrapText="1"/>
    </xf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6" fillId="0" borderId="0" xfId="0" applyFont="1" applyBorder="1" applyAlignment="1" applyProtection="1">
      <alignment horizontal="center" wrapText="1"/>
      <protection hidden="1"/>
    </xf>
    <xf numFmtId="0" fontId="10" fillId="4" borderId="7" xfId="1" applyFont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2">
    <cellStyle name="Kontrolní buňka" xfId="1" builtinId="23"/>
    <cellStyle name="Normální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285750</xdr:colOff>
      <xdr:row>4</xdr:row>
      <xdr:rowOff>85725</xdr:rowOff>
    </xdr:from>
    <xdr:to>
      <xdr:col>32</xdr:col>
      <xdr:colOff>314326</xdr:colOff>
      <xdr:row>34</xdr:row>
      <xdr:rowOff>96837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8313" y="1014413"/>
          <a:ext cx="5493544" cy="5999956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  <xdr:twoCellAnchor editAs="oneCell">
    <xdr:from>
      <xdr:col>22</xdr:col>
      <xdr:colOff>176893</xdr:colOff>
      <xdr:row>44</xdr:row>
      <xdr:rowOff>27214</xdr:rowOff>
    </xdr:from>
    <xdr:to>
      <xdr:col>31</xdr:col>
      <xdr:colOff>353785</xdr:colOff>
      <xdr:row>47</xdr:row>
      <xdr:rowOff>53068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4143" y="8939893"/>
          <a:ext cx="5687785" cy="719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2</xdr:row>
      <xdr:rowOff>66675</xdr:rowOff>
    </xdr:from>
    <xdr:to>
      <xdr:col>10</xdr:col>
      <xdr:colOff>257175</xdr:colOff>
      <xdr:row>48</xdr:row>
      <xdr:rowOff>152400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447675"/>
          <a:ext cx="5772150" cy="88487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428625</xdr:colOff>
      <xdr:row>48</xdr:row>
      <xdr:rowOff>180975</xdr:rowOff>
    </xdr:from>
    <xdr:to>
      <xdr:col>10</xdr:col>
      <xdr:colOff>247650</xdr:colOff>
      <xdr:row>87</xdr:row>
      <xdr:rowOff>123825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324975"/>
          <a:ext cx="5772150" cy="73723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zoomScale="70" zoomScaleNormal="70" workbookViewId="0">
      <selection activeCell="AB39" sqref="AB39"/>
    </sheetView>
  </sheetViews>
  <sheetFormatPr defaultRowHeight="15" x14ac:dyDescent="0.25"/>
  <cols>
    <col min="1" max="1" width="3.85546875" customWidth="1"/>
    <col min="2" max="2" width="45.85546875" customWidth="1"/>
    <col min="3" max="3" width="4.7109375" customWidth="1"/>
    <col min="4" max="4" width="9.5703125" customWidth="1"/>
    <col min="5" max="5" width="4.140625" customWidth="1"/>
    <col min="6" max="6" width="12.42578125" customWidth="1"/>
    <col min="7" max="7" width="4.140625" customWidth="1"/>
    <col min="8" max="8" width="10.5703125" customWidth="1"/>
    <col min="9" max="9" width="3.42578125" customWidth="1"/>
    <col min="10" max="10" width="18.85546875" customWidth="1"/>
    <col min="11" max="11" width="3" customWidth="1"/>
    <col min="12" max="12" width="13.140625" customWidth="1"/>
    <col min="13" max="13" width="9.5703125" hidden="1" customWidth="1"/>
    <col min="14" max="15" width="0" hidden="1" customWidth="1"/>
    <col min="16" max="16" width="4.7109375" customWidth="1"/>
    <col min="19" max="19" width="8.7109375" hidden="1" customWidth="1"/>
  </cols>
  <sheetData>
    <row r="1" spans="1:33" ht="15.75" thickBot="1" x14ac:dyDescent="0.3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</row>
    <row r="2" spans="1:33" ht="27" thickBot="1" x14ac:dyDescent="0.45">
      <c r="A2" s="33"/>
      <c r="B2" s="56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8"/>
      <c r="M2" s="34"/>
      <c r="N2" s="34"/>
      <c r="O2" s="34"/>
      <c r="P2" s="35"/>
      <c r="Q2" s="36"/>
      <c r="R2" s="36"/>
      <c r="S2" s="36"/>
      <c r="T2" s="36"/>
      <c r="U2" s="36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37"/>
    </row>
    <row r="3" spans="1:33" ht="15" customHeight="1" x14ac:dyDescent="0.4">
      <c r="A3" s="33"/>
      <c r="B3" s="38" t="s">
        <v>8</v>
      </c>
      <c r="C3" s="39"/>
      <c r="D3" s="39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36"/>
      <c r="S3" s="36"/>
      <c r="T3" s="36"/>
      <c r="U3" s="36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37"/>
    </row>
    <row r="4" spans="1:33" ht="6.75" customHeight="1" x14ac:dyDescent="0.4">
      <c r="A4" s="33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6"/>
      <c r="S4" s="36"/>
      <c r="T4" s="36"/>
      <c r="U4" s="36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37"/>
    </row>
    <row r="5" spans="1:33" ht="15" customHeight="1" x14ac:dyDescent="0.4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36"/>
      <c r="S5" s="36"/>
      <c r="T5" s="36"/>
      <c r="U5" s="36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37"/>
    </row>
    <row r="6" spans="1:33" ht="15.75" thickBot="1" x14ac:dyDescent="0.3">
      <c r="A6" s="40"/>
      <c r="B6" s="20"/>
      <c r="C6" s="20"/>
      <c r="D6" s="20"/>
      <c r="E6" s="20"/>
      <c r="F6" s="20"/>
      <c r="G6" s="20"/>
      <c r="H6" s="20"/>
      <c r="I6" s="20"/>
      <c r="J6" s="20"/>
      <c r="K6" s="20"/>
      <c r="L6" s="41"/>
      <c r="M6" s="41"/>
      <c r="N6" s="41"/>
      <c r="O6" s="41"/>
      <c r="P6" s="41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37"/>
    </row>
    <row r="7" spans="1:33" ht="21.75" thickBot="1" x14ac:dyDescent="0.4">
      <c r="A7" s="40"/>
      <c r="B7" s="10" t="s">
        <v>46</v>
      </c>
      <c r="C7" s="42"/>
      <c r="D7" s="42"/>
      <c r="E7" s="18"/>
      <c r="F7" s="65" t="s">
        <v>24</v>
      </c>
      <c r="G7" s="19"/>
      <c r="H7" s="18"/>
      <c r="I7" s="18"/>
      <c r="J7" s="18"/>
      <c r="K7" s="18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3"/>
      <c r="Y7" s="23"/>
      <c r="Z7" s="23"/>
      <c r="AA7" s="23"/>
      <c r="AB7" s="23"/>
      <c r="AC7" s="23"/>
      <c r="AD7" s="23"/>
      <c r="AE7" s="23"/>
      <c r="AF7" s="23"/>
      <c r="AG7" s="37"/>
    </row>
    <row r="8" spans="1:33" ht="18.75" customHeight="1" thickBot="1" x14ac:dyDescent="0.3">
      <c r="A8" s="40"/>
      <c r="B8" s="18"/>
      <c r="C8" s="18"/>
      <c r="D8" s="1" t="s">
        <v>23</v>
      </c>
      <c r="E8" s="18"/>
      <c r="F8" s="66"/>
      <c r="G8" s="19"/>
      <c r="H8" s="3" t="s">
        <v>3</v>
      </c>
      <c r="I8" s="20"/>
      <c r="J8" s="20"/>
      <c r="K8" s="18"/>
      <c r="L8" s="23"/>
      <c r="M8" s="23"/>
      <c r="N8" s="23"/>
      <c r="O8" s="23"/>
      <c r="P8" s="26"/>
      <c r="Q8" s="62" t="s">
        <v>20</v>
      </c>
      <c r="R8" s="63"/>
      <c r="S8" s="63"/>
      <c r="T8" s="63"/>
      <c r="U8" s="63"/>
      <c r="V8" s="64"/>
      <c r="W8" s="26"/>
      <c r="X8" s="23"/>
      <c r="Y8" s="23"/>
      <c r="Z8" s="23"/>
      <c r="AA8" s="23"/>
      <c r="AB8" s="23"/>
      <c r="AC8" s="23"/>
      <c r="AD8" s="23"/>
      <c r="AE8" s="23"/>
      <c r="AF8" s="23"/>
      <c r="AG8" s="37"/>
    </row>
    <row r="9" spans="1:33" ht="8.25" customHeight="1" thickBot="1" x14ac:dyDescent="0.3">
      <c r="A9" s="40"/>
      <c r="B9" s="18"/>
      <c r="C9" s="18"/>
      <c r="D9" s="18"/>
      <c r="E9" s="18"/>
      <c r="F9" s="19"/>
      <c r="G9" s="19"/>
      <c r="H9" s="20"/>
      <c r="I9" s="20"/>
      <c r="J9" s="20"/>
      <c r="K9" s="18"/>
      <c r="L9" s="23"/>
      <c r="M9" s="23"/>
      <c r="N9" s="23"/>
      <c r="O9" s="23"/>
      <c r="P9" s="26"/>
      <c r="Q9" s="43"/>
      <c r="R9" s="43"/>
      <c r="S9" s="43"/>
      <c r="T9" s="43"/>
      <c r="U9" s="43"/>
      <c r="V9" s="26"/>
      <c r="W9" s="26"/>
      <c r="X9" s="23"/>
      <c r="Y9" s="23"/>
      <c r="Z9" s="23"/>
      <c r="AA9" s="23"/>
      <c r="AB9" s="23"/>
      <c r="AC9" s="23"/>
      <c r="AD9" s="23"/>
      <c r="AE9" s="23"/>
      <c r="AF9" s="23"/>
      <c r="AG9" s="37"/>
    </row>
    <row r="10" spans="1:33" ht="18.75" customHeight="1" thickBot="1" x14ac:dyDescent="0.3">
      <c r="A10" s="40"/>
      <c r="B10" s="8" t="s">
        <v>1</v>
      </c>
      <c r="C10" s="18"/>
      <c r="D10" s="17"/>
      <c r="E10" s="18"/>
      <c r="F10" s="18"/>
      <c r="G10" s="18"/>
      <c r="H10" s="18"/>
      <c r="I10" s="18"/>
      <c r="J10" s="18"/>
      <c r="K10" s="18"/>
      <c r="L10" s="23"/>
      <c r="M10" s="23"/>
      <c r="N10" s="23" t="s">
        <v>35</v>
      </c>
      <c r="O10" s="23" t="s">
        <v>36</v>
      </c>
      <c r="P10" s="26"/>
      <c r="Q10" s="26"/>
      <c r="R10" s="26"/>
      <c r="S10" s="26"/>
      <c r="T10" s="26"/>
      <c r="U10" s="26"/>
      <c r="V10" s="26"/>
      <c r="W10" s="26"/>
      <c r="X10" s="23"/>
      <c r="Y10" s="23"/>
      <c r="Z10" s="23"/>
      <c r="AA10" s="23"/>
      <c r="AB10" s="23"/>
      <c r="AC10" s="23"/>
      <c r="AD10" s="23"/>
      <c r="AE10" s="23"/>
      <c r="AF10" s="23"/>
      <c r="AG10" s="37"/>
    </row>
    <row r="11" spans="1:33" ht="7.5" customHeight="1" thickBot="1" x14ac:dyDescent="0.3">
      <c r="A11" s="4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3"/>
      <c r="Y11" s="23"/>
      <c r="Z11" s="23"/>
      <c r="AA11" s="23"/>
      <c r="AB11" s="23"/>
      <c r="AC11" s="23"/>
      <c r="AD11" s="23"/>
      <c r="AE11" s="23"/>
      <c r="AF11" s="23"/>
      <c r="AG11" s="37"/>
    </row>
    <row r="12" spans="1:33" ht="18.75" customHeight="1" thickBot="1" x14ac:dyDescent="0.4">
      <c r="A12" s="40"/>
      <c r="B12" s="9" t="s">
        <v>6</v>
      </c>
      <c r="C12" s="44"/>
      <c r="D12" s="1" t="s">
        <v>16</v>
      </c>
      <c r="E12" s="18"/>
      <c r="F12" s="17">
        <v>256</v>
      </c>
      <c r="G12" s="18"/>
      <c r="H12" s="4" t="s">
        <v>4</v>
      </c>
      <c r="I12" s="19"/>
      <c r="J12" s="53">
        <f>IF(ISNUMBER(F12),IF(F12&lt;N12,"Mimo variační interval",IF(F12&gt;O12,"Mimo variační interval",F12)),"Zadej znovu")</f>
        <v>256</v>
      </c>
      <c r="K12" s="18"/>
      <c r="L12" s="23"/>
      <c r="M12" s="23">
        <f>IF(F12&lt;0,0,F12)</f>
        <v>256</v>
      </c>
      <c r="N12" s="23">
        <v>183.01</v>
      </c>
      <c r="O12" s="23">
        <v>334.55</v>
      </c>
      <c r="P12" s="26"/>
      <c r="Q12" s="1" t="s">
        <v>17</v>
      </c>
      <c r="R12" s="26"/>
      <c r="S12" s="45">
        <v>-1.3877999999999999</v>
      </c>
      <c r="T12" s="1" t="s">
        <v>16</v>
      </c>
      <c r="U12" s="26"/>
      <c r="V12" s="26"/>
      <c r="W12" s="26"/>
      <c r="X12" s="23"/>
      <c r="Y12" s="23"/>
      <c r="Z12" s="23"/>
      <c r="AA12" s="23"/>
      <c r="AB12" s="23"/>
      <c r="AC12" s="23"/>
      <c r="AD12" s="23"/>
      <c r="AE12" s="23"/>
      <c r="AF12" s="23"/>
      <c r="AG12" s="37"/>
    </row>
    <row r="13" spans="1:33" ht="7.5" customHeight="1" thickBot="1" x14ac:dyDescent="0.3">
      <c r="A13" s="40"/>
      <c r="B13" s="44"/>
      <c r="C13" s="44"/>
      <c r="D13" s="18"/>
      <c r="E13" s="18"/>
      <c r="F13" s="18"/>
      <c r="G13" s="18"/>
      <c r="H13" s="19"/>
      <c r="I13" s="19"/>
      <c r="J13" s="19"/>
      <c r="K13" s="18"/>
      <c r="L13" s="23"/>
      <c r="M13" s="23"/>
      <c r="N13" s="23"/>
      <c r="O13" s="23"/>
      <c r="P13" s="26"/>
      <c r="Q13" s="26"/>
      <c r="R13" s="26"/>
      <c r="S13" s="46"/>
      <c r="T13" s="26"/>
      <c r="U13" s="26"/>
      <c r="V13" s="26"/>
      <c r="W13" s="26"/>
      <c r="X13" s="23"/>
      <c r="Y13" s="23"/>
      <c r="Z13" s="23"/>
      <c r="AA13" s="23"/>
      <c r="AB13" s="23"/>
      <c r="AC13" s="23"/>
      <c r="AD13" s="23"/>
      <c r="AE13" s="23"/>
      <c r="AF13" s="23"/>
      <c r="AG13" s="37"/>
    </row>
    <row r="14" spans="1:33" ht="18.75" thickBot="1" x14ac:dyDescent="0.4">
      <c r="A14" s="40"/>
      <c r="B14" s="8" t="s">
        <v>2</v>
      </c>
      <c r="C14" s="18"/>
      <c r="D14" s="1" t="s">
        <v>13</v>
      </c>
      <c r="E14" s="18"/>
      <c r="F14" s="17">
        <v>33</v>
      </c>
      <c r="G14" s="18"/>
      <c r="H14" s="7" t="s">
        <v>5</v>
      </c>
      <c r="I14" s="21"/>
      <c r="J14" s="53">
        <f>IF(ISNUMBER(F14),IF(F14&lt;N14,"Mimo variační interval",IF(F14&gt;O14,"Mimo variační interval",F14)),"Zadej znovu")</f>
        <v>33</v>
      </c>
      <c r="K14" s="18"/>
      <c r="L14" s="23"/>
      <c r="M14" s="23">
        <f>IF(F14&lt;0,0,F14)</f>
        <v>33</v>
      </c>
      <c r="N14" s="23">
        <v>3.63</v>
      </c>
      <c r="O14" s="23">
        <v>135.6</v>
      </c>
      <c r="P14" s="26"/>
      <c r="Q14" s="1" t="s">
        <v>18</v>
      </c>
      <c r="R14" s="26"/>
      <c r="S14" s="45">
        <v>7.8459000000000003</v>
      </c>
      <c r="T14" s="1" t="s">
        <v>13</v>
      </c>
      <c r="U14" s="26"/>
      <c r="V14" s="26"/>
      <c r="W14" s="26"/>
      <c r="X14" s="23"/>
      <c r="Y14" s="23"/>
      <c r="Z14" s="23"/>
      <c r="AA14" s="23"/>
      <c r="AB14" s="23"/>
      <c r="AC14" s="23"/>
      <c r="AD14" s="23"/>
      <c r="AE14" s="23"/>
      <c r="AF14" s="23"/>
      <c r="AG14" s="37"/>
    </row>
    <row r="15" spans="1:33" ht="7.5" customHeight="1" thickBot="1" x14ac:dyDescent="0.3">
      <c r="A15" s="40"/>
      <c r="B15" s="18"/>
      <c r="C15" s="18"/>
      <c r="D15" s="18"/>
      <c r="E15" s="18"/>
      <c r="F15" s="18"/>
      <c r="G15" s="18"/>
      <c r="H15" s="19"/>
      <c r="I15" s="19"/>
      <c r="J15" s="19"/>
      <c r="K15" s="18"/>
      <c r="L15" s="23"/>
      <c r="M15" s="23"/>
      <c r="N15" s="23"/>
      <c r="O15" s="23"/>
      <c r="P15" s="26"/>
      <c r="Q15" s="26"/>
      <c r="R15" s="26"/>
      <c r="S15" s="46"/>
      <c r="T15" s="26"/>
      <c r="U15" s="26"/>
      <c r="V15" s="26"/>
      <c r="W15" s="26"/>
      <c r="X15" s="23"/>
      <c r="Y15" s="23"/>
      <c r="Z15" s="23"/>
      <c r="AA15" s="23"/>
      <c r="AB15" s="23"/>
      <c r="AC15" s="23"/>
      <c r="AD15" s="23"/>
      <c r="AE15" s="23"/>
      <c r="AF15" s="23"/>
      <c r="AG15" s="37"/>
    </row>
    <row r="16" spans="1:33" ht="18.75" thickBot="1" x14ac:dyDescent="0.4">
      <c r="A16" s="40"/>
      <c r="B16" s="8" t="s">
        <v>9</v>
      </c>
      <c r="C16" s="18"/>
      <c r="D16" s="1" t="s">
        <v>14</v>
      </c>
      <c r="E16" s="18"/>
      <c r="F16" s="17">
        <v>92</v>
      </c>
      <c r="G16" s="18"/>
      <c r="H16" s="4" t="s">
        <v>7</v>
      </c>
      <c r="I16" s="19"/>
      <c r="J16" s="53" t="str">
        <f>IF(ISNUMBER(F16),IF(F16&lt;N16,"Mimo variační interval",IF(F16&gt;O16,"Mimo variační interval",F16)),"Zadej znovu")</f>
        <v>Mimo variační interval</v>
      </c>
      <c r="K16" s="18"/>
      <c r="L16" s="23"/>
      <c r="M16" s="23">
        <f>IF(F16&lt;0,0,IF(F16&gt;100,100,F16))</f>
        <v>92</v>
      </c>
      <c r="N16" s="23">
        <v>64.260000000000005</v>
      </c>
      <c r="O16" s="23">
        <v>90.89</v>
      </c>
      <c r="P16" s="26"/>
      <c r="Q16" s="1" t="s">
        <v>19</v>
      </c>
      <c r="R16" s="26"/>
      <c r="S16" s="45">
        <v>7.4558999999999997</v>
      </c>
      <c r="T16" s="1" t="s">
        <v>14</v>
      </c>
      <c r="U16" s="26"/>
      <c r="V16" s="26"/>
      <c r="W16" s="26"/>
      <c r="X16" s="23"/>
      <c r="Y16" s="23"/>
      <c r="Z16" s="23"/>
      <c r="AA16" s="23"/>
      <c r="AB16" s="23"/>
      <c r="AC16" s="23"/>
      <c r="AD16" s="23"/>
      <c r="AE16" s="23"/>
      <c r="AF16" s="23"/>
      <c r="AG16" s="37"/>
    </row>
    <row r="17" spans="1:33" ht="15.75" thickBot="1" x14ac:dyDescent="0.3">
      <c r="A17" s="4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3"/>
      <c r="M17" s="23"/>
      <c r="N17" s="23"/>
      <c r="O17" s="23"/>
      <c r="P17" s="26"/>
      <c r="Q17" s="26"/>
      <c r="R17" s="26"/>
      <c r="S17" s="26"/>
      <c r="T17" s="26"/>
      <c r="U17" s="26"/>
      <c r="V17" s="26"/>
      <c r="W17" s="26"/>
      <c r="X17" s="23"/>
      <c r="Y17" s="23"/>
      <c r="Z17" s="23"/>
      <c r="AA17" s="23"/>
      <c r="AB17" s="23"/>
      <c r="AC17" s="23"/>
      <c r="AD17" s="23"/>
      <c r="AE17" s="23"/>
      <c r="AF17" s="23"/>
      <c r="AG17" s="37"/>
    </row>
    <row r="18" spans="1:33" ht="18.75" thickBot="1" x14ac:dyDescent="0.4">
      <c r="A18" s="40"/>
      <c r="B18" s="8" t="s">
        <v>10</v>
      </c>
      <c r="C18" s="18"/>
      <c r="D18" s="1" t="s">
        <v>21</v>
      </c>
      <c r="E18" s="18"/>
      <c r="F18" s="17">
        <v>250</v>
      </c>
      <c r="G18" s="18"/>
      <c r="H18" s="4" t="s">
        <v>11</v>
      </c>
      <c r="I18" s="19"/>
      <c r="J18" s="19"/>
      <c r="K18" s="18"/>
      <c r="L18" s="23"/>
      <c r="M18" s="23"/>
      <c r="N18" s="23"/>
      <c r="O18" s="23"/>
      <c r="P18" s="26"/>
      <c r="Q18" s="26"/>
      <c r="R18" s="26"/>
      <c r="S18" s="26"/>
      <c r="T18" s="26"/>
      <c r="U18" s="26"/>
      <c r="V18" s="26"/>
      <c r="W18" s="26"/>
      <c r="X18" s="23"/>
      <c r="Y18" s="23"/>
      <c r="Z18" s="23"/>
      <c r="AA18" s="23"/>
      <c r="AB18" s="23"/>
      <c r="AC18" s="23"/>
      <c r="AD18" s="23"/>
      <c r="AE18" s="23"/>
      <c r="AF18" s="23"/>
      <c r="AG18" s="37"/>
    </row>
    <row r="19" spans="1:33" ht="15.75" thickBot="1" x14ac:dyDescent="0.3">
      <c r="A19" s="40"/>
      <c r="B19" s="18"/>
      <c r="C19" s="18"/>
      <c r="D19" s="18"/>
      <c r="E19" s="18"/>
      <c r="F19" s="18"/>
      <c r="G19" s="18"/>
      <c r="H19" s="19"/>
      <c r="I19" s="19"/>
      <c r="J19" s="19"/>
      <c r="K19" s="18"/>
      <c r="L19" s="23"/>
      <c r="M19" s="23"/>
      <c r="N19" s="23"/>
      <c r="O19" s="23"/>
      <c r="P19" s="26"/>
      <c r="Q19" s="26"/>
      <c r="R19" s="26"/>
      <c r="S19" s="26"/>
      <c r="T19" s="26"/>
      <c r="U19" s="26"/>
      <c r="V19" s="26"/>
      <c r="W19" s="26"/>
      <c r="X19" s="23"/>
      <c r="Y19" s="23"/>
      <c r="Z19" s="23"/>
      <c r="AA19" s="23"/>
      <c r="AB19" s="23"/>
      <c r="AC19" s="23"/>
      <c r="AD19" s="23"/>
      <c r="AE19" s="23"/>
      <c r="AF19" s="23"/>
      <c r="AG19" s="37"/>
    </row>
    <row r="20" spans="1:33" ht="18.75" customHeight="1" thickBot="1" x14ac:dyDescent="0.3">
      <c r="A20" s="40"/>
      <c r="B20" s="8" t="s">
        <v>41</v>
      </c>
      <c r="C20" s="18"/>
      <c r="D20" s="18"/>
      <c r="E20" s="18"/>
      <c r="F20" s="17">
        <v>3</v>
      </c>
      <c r="G20" s="18"/>
      <c r="H20" s="4" t="s">
        <v>42</v>
      </c>
      <c r="I20" s="19"/>
      <c r="J20" s="19"/>
      <c r="K20" s="18"/>
      <c r="L20" s="23"/>
      <c r="M20" s="23"/>
      <c r="N20" s="23"/>
      <c r="O20" s="23"/>
      <c r="P20" s="26"/>
      <c r="Q20" s="26"/>
      <c r="R20" s="26"/>
      <c r="S20" s="26"/>
      <c r="T20" s="26"/>
      <c r="U20" s="26"/>
      <c r="V20" s="26"/>
      <c r="W20" s="26"/>
      <c r="X20" s="23"/>
      <c r="Y20" s="23"/>
      <c r="Z20" s="23"/>
      <c r="AA20" s="23"/>
      <c r="AB20" s="23"/>
      <c r="AC20" s="23"/>
      <c r="AD20" s="23"/>
      <c r="AE20" s="23"/>
      <c r="AF20" s="23"/>
      <c r="AG20" s="37"/>
    </row>
    <row r="21" spans="1:33" ht="15.75" thickBot="1" x14ac:dyDescent="0.3">
      <c r="A21" s="40"/>
      <c r="B21" s="18"/>
      <c r="C21" s="18"/>
      <c r="D21" s="18"/>
      <c r="E21" s="18"/>
      <c r="F21" s="18"/>
      <c r="G21" s="18"/>
      <c r="H21" s="19"/>
      <c r="I21" s="19"/>
      <c r="J21" s="19"/>
      <c r="K21" s="18"/>
      <c r="L21" s="23"/>
      <c r="M21" s="23"/>
      <c r="N21" s="23"/>
      <c r="O21" s="23"/>
      <c r="P21" s="26"/>
      <c r="Q21" s="26"/>
      <c r="R21" s="26"/>
      <c r="S21" s="26"/>
      <c r="T21" s="26"/>
      <c r="U21" s="26"/>
      <c r="V21" s="26"/>
      <c r="W21" s="26"/>
      <c r="X21" s="23"/>
      <c r="Y21" s="23"/>
      <c r="Z21" s="23"/>
      <c r="AA21" s="23"/>
      <c r="AB21" s="23"/>
      <c r="AC21" s="23"/>
      <c r="AD21" s="23"/>
      <c r="AE21" s="23"/>
      <c r="AF21" s="23"/>
      <c r="AG21" s="37"/>
    </row>
    <row r="22" spans="1:33" x14ac:dyDescent="0.25">
      <c r="A22" s="33"/>
      <c r="B22" s="23"/>
      <c r="C22" s="23"/>
      <c r="D22" s="23"/>
      <c r="E22" s="18"/>
      <c r="F22" s="67" t="s">
        <v>25</v>
      </c>
      <c r="G22" s="19"/>
      <c r="H22" s="47"/>
      <c r="I22" s="47"/>
      <c r="J22" s="47"/>
      <c r="K22" s="23"/>
      <c r="L22" s="23"/>
      <c r="M22" s="23"/>
      <c r="N22" s="23"/>
      <c r="O22" s="23"/>
      <c r="P22" s="26"/>
      <c r="Q22" s="26"/>
      <c r="R22" s="26"/>
      <c r="S22" s="26"/>
      <c r="T22" s="26"/>
      <c r="U22" s="26"/>
      <c r="V22" s="26"/>
      <c r="W22" s="26"/>
      <c r="X22" s="23"/>
      <c r="Y22" s="23"/>
      <c r="Z22" s="23"/>
      <c r="AA22" s="23"/>
      <c r="AB22" s="23"/>
      <c r="AC22" s="23"/>
      <c r="AD22" s="23"/>
      <c r="AE22" s="23"/>
      <c r="AF22" s="23"/>
      <c r="AG22" s="37"/>
    </row>
    <row r="23" spans="1:33" ht="15" customHeight="1" thickBot="1" x14ac:dyDescent="0.3">
      <c r="A23" s="33"/>
      <c r="B23" s="23"/>
      <c r="C23" s="23"/>
      <c r="D23" s="23"/>
      <c r="E23" s="18"/>
      <c r="F23" s="68"/>
      <c r="G23" s="19"/>
      <c r="H23" s="47"/>
      <c r="I23" s="47"/>
      <c r="J23" s="47"/>
      <c r="K23" s="23"/>
      <c r="L23" s="23"/>
      <c r="M23" s="23"/>
      <c r="N23" s="23"/>
      <c r="O23" s="23"/>
      <c r="P23" s="26"/>
      <c r="Q23" s="26"/>
      <c r="R23" s="26"/>
      <c r="S23" s="26"/>
      <c r="T23" s="26"/>
      <c r="U23" s="26"/>
      <c r="V23" s="26"/>
      <c r="W23" s="26"/>
      <c r="X23" s="23"/>
      <c r="Y23" s="23"/>
      <c r="Z23" s="23"/>
      <c r="AA23" s="23"/>
      <c r="AB23" s="23"/>
      <c r="AC23" s="23"/>
      <c r="AD23" s="23"/>
      <c r="AE23" s="23"/>
      <c r="AF23" s="23"/>
      <c r="AG23" s="37"/>
    </row>
    <row r="24" spans="1:33" ht="15.75" thickBot="1" x14ac:dyDescent="0.3">
      <c r="A24" s="4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23"/>
      <c r="M24" s="23"/>
      <c r="N24" s="23"/>
      <c r="O24" s="23"/>
      <c r="P24" s="26"/>
      <c r="Q24" s="26"/>
      <c r="R24" s="26"/>
      <c r="S24" s="46">
        <f>S12*F12+S14*F14+S16*F16</f>
        <v>589.58070000000009</v>
      </c>
      <c r="T24" s="26"/>
      <c r="U24" s="26"/>
      <c r="V24" s="26"/>
      <c r="W24" s="26"/>
      <c r="X24" s="23"/>
      <c r="Y24" s="23"/>
      <c r="Z24" s="23"/>
      <c r="AA24" s="23"/>
      <c r="AB24" s="23"/>
      <c r="AC24" s="23"/>
      <c r="AD24" s="23"/>
      <c r="AE24" s="23"/>
      <c r="AF24" s="23"/>
      <c r="AG24" s="37"/>
    </row>
    <row r="25" spans="1:33" ht="19.5" thickTop="1" thickBot="1" x14ac:dyDescent="0.4">
      <c r="A25" s="40"/>
      <c r="B25" s="8" t="s">
        <v>12</v>
      </c>
      <c r="C25" s="18"/>
      <c r="D25" s="1" t="s">
        <v>40</v>
      </c>
      <c r="E25" s="18"/>
      <c r="F25" s="13">
        <f>S24</f>
        <v>589.58070000000009</v>
      </c>
      <c r="G25" s="18"/>
      <c r="H25" s="4" t="s">
        <v>11</v>
      </c>
      <c r="I25" s="19"/>
      <c r="J25" s="54" t="str">
        <f>IF(ISNUMBER(S24),IF(S24&lt;=F18,"Lg&lt;=Lmax","Překročena max. délka"),"Zadej znovu")</f>
        <v>Překročena max. délka</v>
      </c>
      <c r="K25" s="18"/>
      <c r="L25" s="23"/>
      <c r="M25" s="23"/>
      <c r="N25" s="23"/>
      <c r="O25" s="23"/>
      <c r="P25" s="26"/>
      <c r="Q25" s="5" t="s">
        <v>15</v>
      </c>
      <c r="R25" s="6"/>
      <c r="S25" s="24"/>
      <c r="T25" s="24"/>
      <c r="U25" s="25"/>
      <c r="V25" s="26"/>
      <c r="W25" s="26"/>
      <c r="X25" s="23"/>
      <c r="Y25" s="23"/>
      <c r="Z25" s="23"/>
      <c r="AA25" s="23"/>
      <c r="AB25" s="23"/>
      <c r="AC25" s="23"/>
      <c r="AD25" s="23"/>
      <c r="AE25" s="23"/>
      <c r="AF25" s="23"/>
      <c r="AG25" s="37"/>
    </row>
    <row r="26" spans="1:33" x14ac:dyDescent="0.25">
      <c r="A26" s="40"/>
      <c r="B26" s="28"/>
      <c r="C26" s="18"/>
      <c r="D26" s="18"/>
      <c r="E26" s="18"/>
      <c r="F26" s="29"/>
      <c r="G26" s="18"/>
      <c r="H26" s="19"/>
      <c r="I26" s="19"/>
      <c r="J26" s="19"/>
      <c r="K26" s="18"/>
      <c r="L26" s="23"/>
      <c r="M26" s="23"/>
      <c r="N26" s="23"/>
      <c r="O26" s="23"/>
      <c r="P26" s="26"/>
      <c r="Q26" s="27"/>
      <c r="R26" s="27"/>
      <c r="S26" s="27"/>
      <c r="T26" s="27"/>
      <c r="U26" s="26"/>
      <c r="V26" s="26"/>
      <c r="W26" s="26"/>
      <c r="X26" s="23"/>
      <c r="Y26" s="23"/>
      <c r="Z26" s="23"/>
      <c r="AA26" s="23"/>
      <c r="AB26" s="23"/>
      <c r="AC26" s="23"/>
      <c r="AD26" s="23"/>
      <c r="AE26" s="23"/>
      <c r="AF26" s="23"/>
      <c r="AG26" s="37"/>
    </row>
    <row r="27" spans="1:33" ht="15.75" thickBot="1" x14ac:dyDescent="0.3">
      <c r="A27" s="4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37"/>
    </row>
    <row r="28" spans="1:33" ht="19.5" customHeight="1" thickBot="1" x14ac:dyDescent="0.4">
      <c r="A28" s="40"/>
      <c r="B28" s="1" t="s">
        <v>47</v>
      </c>
      <c r="C28" s="18"/>
      <c r="D28" s="1" t="s">
        <v>22</v>
      </c>
      <c r="E28" s="18"/>
      <c r="F28" s="14">
        <f>IF(S24&lt;=F18,S24,F18)</f>
        <v>250</v>
      </c>
      <c r="G28" s="18"/>
      <c r="H28" s="4" t="s">
        <v>11</v>
      </c>
      <c r="I28" s="18"/>
      <c r="J28" s="18"/>
      <c r="K28" s="18"/>
      <c r="L28" s="23"/>
      <c r="M28" s="23"/>
      <c r="N28" s="23"/>
      <c r="O28" s="23"/>
      <c r="P28" s="26"/>
      <c r="Q28" s="26"/>
      <c r="R28" s="26"/>
      <c r="S28" s="26"/>
      <c r="T28" s="26"/>
      <c r="U28" s="26"/>
      <c r="V28" s="26"/>
      <c r="W28" s="26"/>
      <c r="X28" s="23"/>
      <c r="Y28" s="23"/>
      <c r="Z28" s="23"/>
      <c r="AA28" s="23"/>
      <c r="AB28" s="23"/>
      <c r="AC28" s="23"/>
      <c r="AD28" s="23"/>
      <c r="AE28" s="23"/>
      <c r="AF28" s="23"/>
      <c r="AG28" s="37"/>
    </row>
    <row r="29" spans="1:33" ht="15.75" thickBot="1" x14ac:dyDescent="0.3">
      <c r="A29" s="4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23"/>
      <c r="M29" s="23"/>
      <c r="N29" s="23"/>
      <c r="O29" s="23"/>
      <c r="P29" s="26"/>
      <c r="Q29" s="62" t="s">
        <v>26</v>
      </c>
      <c r="R29" s="63"/>
      <c r="S29" s="63"/>
      <c r="T29" s="63"/>
      <c r="U29" s="63"/>
      <c r="V29" s="64"/>
      <c r="W29" s="26"/>
      <c r="X29" s="23"/>
      <c r="Y29" s="23"/>
      <c r="Z29" s="23"/>
      <c r="AA29" s="23"/>
      <c r="AB29" s="23"/>
      <c r="AC29" s="23"/>
      <c r="AD29" s="23"/>
      <c r="AE29" s="23"/>
      <c r="AF29" s="23"/>
      <c r="AG29" s="37"/>
    </row>
    <row r="30" spans="1:33" ht="8.25" customHeight="1" thickBot="1" x14ac:dyDescent="0.3">
      <c r="A30" s="3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6"/>
      <c r="Q30" s="26"/>
      <c r="R30" s="26"/>
      <c r="S30" s="26"/>
      <c r="T30" s="26"/>
      <c r="U30" s="26"/>
      <c r="V30" s="26"/>
      <c r="W30" s="26"/>
      <c r="X30" s="23"/>
      <c r="Y30" s="23"/>
      <c r="Z30" s="23"/>
      <c r="AA30" s="23"/>
      <c r="AB30" s="23"/>
      <c r="AC30" s="23"/>
      <c r="AD30" s="23"/>
      <c r="AE30" s="23"/>
      <c r="AF30" s="23"/>
      <c r="AG30" s="37"/>
    </row>
    <row r="31" spans="1:33" ht="18.75" customHeight="1" thickBot="1" x14ac:dyDescent="0.4">
      <c r="A31" s="3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6"/>
      <c r="Q31" s="1" t="s">
        <v>27</v>
      </c>
      <c r="R31" s="26"/>
      <c r="S31" s="45">
        <v>0.2356</v>
      </c>
      <c r="T31" s="1" t="s">
        <v>22</v>
      </c>
      <c r="U31" s="26"/>
      <c r="V31" s="26"/>
      <c r="W31" s="26"/>
      <c r="X31" s="23"/>
      <c r="Y31" s="23"/>
      <c r="Z31" s="23"/>
      <c r="AA31" s="23"/>
      <c r="AB31" s="23"/>
      <c r="AC31" s="23"/>
      <c r="AD31" s="23"/>
      <c r="AE31" s="23"/>
      <c r="AF31" s="23"/>
      <c r="AG31" s="37"/>
    </row>
    <row r="32" spans="1:33" ht="15.75" thickBot="1" x14ac:dyDescent="0.3">
      <c r="A32" s="40"/>
      <c r="B32" s="18"/>
      <c r="C32" s="18"/>
      <c r="D32" s="18"/>
      <c r="E32" s="18"/>
      <c r="F32" s="18"/>
      <c r="G32" s="18"/>
      <c r="H32" s="18"/>
      <c r="I32" s="18"/>
      <c r="J32" s="23"/>
      <c r="K32" s="23"/>
      <c r="L32" s="23"/>
      <c r="M32" s="23"/>
      <c r="N32" s="23"/>
      <c r="O32" s="23"/>
      <c r="P32" s="26"/>
      <c r="Q32" s="26"/>
      <c r="R32" s="26"/>
      <c r="S32" s="46">
        <f>S31*F28</f>
        <v>58.9</v>
      </c>
      <c r="T32" s="26"/>
      <c r="U32" s="26"/>
      <c r="V32" s="26"/>
      <c r="W32" s="26"/>
      <c r="X32" s="23"/>
      <c r="Y32" s="23"/>
      <c r="Z32" s="23"/>
      <c r="AA32" s="23"/>
      <c r="AB32" s="23"/>
      <c r="AC32" s="23"/>
      <c r="AD32" s="23"/>
      <c r="AE32" s="23"/>
      <c r="AF32" s="23"/>
      <c r="AG32" s="37"/>
    </row>
    <row r="33" spans="1:33" ht="18.75" customHeight="1" thickBot="1" x14ac:dyDescent="0.4">
      <c r="A33" s="40"/>
      <c r="B33" s="11" t="s">
        <v>52</v>
      </c>
      <c r="C33" s="18"/>
      <c r="D33" s="1" t="s">
        <v>29</v>
      </c>
      <c r="E33" s="18"/>
      <c r="F33" s="14">
        <f>S32</f>
        <v>58.9</v>
      </c>
      <c r="G33" s="18"/>
      <c r="H33" s="4" t="s">
        <v>30</v>
      </c>
      <c r="I33" s="19"/>
      <c r="J33" s="23"/>
      <c r="K33" s="23"/>
      <c r="L33" s="23"/>
      <c r="M33" s="23"/>
      <c r="N33" s="23"/>
      <c r="O33" s="23"/>
      <c r="P33" s="26"/>
      <c r="Q33" s="59" t="s">
        <v>28</v>
      </c>
      <c r="R33" s="60"/>
      <c r="S33" s="60"/>
      <c r="T33" s="61"/>
      <c r="U33" s="26"/>
      <c r="V33" s="26"/>
      <c r="W33" s="26"/>
      <c r="X33" s="23"/>
      <c r="Y33" s="23"/>
      <c r="Z33" s="23"/>
      <c r="AA33" s="23"/>
      <c r="AB33" s="23"/>
      <c r="AC33" s="23"/>
      <c r="AD33" s="23"/>
      <c r="AE33" s="23"/>
      <c r="AF33" s="23"/>
      <c r="AG33" s="37"/>
    </row>
    <row r="34" spans="1:33" x14ac:dyDescent="0.25">
      <c r="A34" s="40"/>
      <c r="B34" s="18"/>
      <c r="C34" s="18"/>
      <c r="D34" s="18"/>
      <c r="E34" s="18"/>
      <c r="F34" s="18"/>
      <c r="G34" s="18"/>
      <c r="H34" s="18"/>
      <c r="I34" s="18"/>
      <c r="J34" s="23"/>
      <c r="K34" s="23"/>
      <c r="L34" s="23"/>
      <c r="M34" s="23"/>
      <c r="N34" s="23"/>
      <c r="O34" s="23"/>
      <c r="P34" s="26"/>
      <c r="Q34" s="26"/>
      <c r="R34" s="26"/>
      <c r="S34" s="26"/>
      <c r="T34" s="26"/>
      <c r="U34" s="26"/>
      <c r="V34" s="26"/>
      <c r="W34" s="26"/>
      <c r="X34" s="23"/>
      <c r="Y34" s="23"/>
      <c r="Z34" s="23"/>
      <c r="AA34" s="23"/>
      <c r="AB34" s="23"/>
      <c r="AC34" s="23"/>
      <c r="AD34" s="23"/>
      <c r="AE34" s="23"/>
      <c r="AF34" s="23"/>
      <c r="AG34" s="37"/>
    </row>
    <row r="35" spans="1:33" ht="15.75" thickBot="1" x14ac:dyDescent="0.3">
      <c r="A35" s="40"/>
      <c r="B35" s="18"/>
      <c r="C35" s="18"/>
      <c r="D35" s="18"/>
      <c r="E35" s="18"/>
      <c r="F35" s="18"/>
      <c r="G35" s="18"/>
      <c r="H35" s="18"/>
      <c r="I35" s="18"/>
      <c r="J35" s="23"/>
      <c r="K35" s="23"/>
      <c r="L35" s="23"/>
      <c r="M35" s="23"/>
      <c r="N35" s="23"/>
      <c r="O35" s="23"/>
      <c r="P35" s="23"/>
      <c r="Q35" s="23"/>
      <c r="R35" s="23"/>
      <c r="S35" s="23">
        <v>1.55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37"/>
    </row>
    <row r="36" spans="1:33" ht="19.5" thickBot="1" x14ac:dyDescent="0.4">
      <c r="A36" s="40"/>
      <c r="B36" s="12" t="s">
        <v>49</v>
      </c>
      <c r="C36" s="18"/>
      <c r="D36" s="1" t="s">
        <v>32</v>
      </c>
      <c r="E36" s="18"/>
      <c r="F36" s="15">
        <f>S41+F33/F20</f>
        <v>117.80000000000001</v>
      </c>
      <c r="G36" s="18"/>
      <c r="H36" s="4" t="s">
        <v>31</v>
      </c>
      <c r="I36" s="19"/>
      <c r="J36" s="23"/>
      <c r="K36" s="23"/>
      <c r="L36" s="23"/>
      <c r="M36" s="23"/>
      <c r="N36" s="23"/>
      <c r="O36" s="23"/>
      <c r="P36" s="23"/>
      <c r="Q36" s="23"/>
      <c r="R36" s="23"/>
      <c r="S36" s="48">
        <v>0.6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37"/>
    </row>
    <row r="37" spans="1:33" ht="6.75" customHeight="1" thickBot="1" x14ac:dyDescent="0.3">
      <c r="A37" s="40"/>
      <c r="B37" s="18"/>
      <c r="C37" s="18"/>
      <c r="D37" s="18"/>
      <c r="E37" s="18"/>
      <c r="F37" s="18"/>
      <c r="G37" s="18"/>
      <c r="H37" s="18"/>
      <c r="I37" s="18"/>
      <c r="J37" s="23"/>
      <c r="K37" s="23"/>
      <c r="L37" s="23"/>
      <c r="M37" s="23"/>
      <c r="N37" s="23"/>
      <c r="O37" s="23"/>
      <c r="P37" s="23"/>
      <c r="Q37" s="48"/>
      <c r="R37" s="48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37"/>
    </row>
    <row r="38" spans="1:33" ht="23.25" thickBot="1" x14ac:dyDescent="0.4">
      <c r="A38" s="40"/>
      <c r="B38" s="55" t="s">
        <v>33</v>
      </c>
      <c r="C38" s="18"/>
      <c r="D38" s="1" t="s">
        <v>34</v>
      </c>
      <c r="E38" s="18"/>
      <c r="F38" s="15">
        <f>S43+F33/F20</f>
        <v>215.96666666666667</v>
      </c>
      <c r="G38" s="18"/>
      <c r="H38" s="4" t="s">
        <v>31</v>
      </c>
      <c r="I38" s="19"/>
      <c r="J38" s="23"/>
      <c r="K38" s="23"/>
      <c r="L38" s="23"/>
      <c r="M38" s="23"/>
      <c r="N38" s="23"/>
      <c r="O38" s="23"/>
      <c r="P38" s="23"/>
      <c r="Q38" s="23"/>
      <c r="R38" s="23"/>
      <c r="S38" s="48">
        <v>0.3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37"/>
    </row>
    <row r="39" spans="1:33" x14ac:dyDescent="0.25">
      <c r="A39" s="40"/>
      <c r="B39" s="49"/>
      <c r="C39" s="18"/>
      <c r="D39" s="18"/>
      <c r="E39" s="18"/>
      <c r="F39" s="22"/>
      <c r="G39" s="18"/>
      <c r="H39" s="19"/>
      <c r="I39" s="19"/>
      <c r="J39" s="23"/>
      <c r="K39" s="23"/>
      <c r="L39" s="23"/>
      <c r="M39" s="23"/>
      <c r="N39" s="23"/>
      <c r="O39" s="23"/>
      <c r="P39" s="23"/>
      <c r="Q39" s="23"/>
      <c r="R39" s="23"/>
      <c r="S39" s="48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37"/>
    </row>
    <row r="40" spans="1:33" ht="14.25" customHeight="1" x14ac:dyDescent="0.25">
      <c r="A40" s="3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37"/>
    </row>
    <row r="41" spans="1:33" ht="15.75" thickBot="1" x14ac:dyDescent="0.3">
      <c r="A41" s="40"/>
      <c r="B41" s="18"/>
      <c r="C41" s="18"/>
      <c r="D41" s="18"/>
      <c r="E41" s="18"/>
      <c r="F41" s="18"/>
      <c r="G41" s="18"/>
      <c r="H41" s="18"/>
      <c r="I41" s="18"/>
      <c r="J41" s="23"/>
      <c r="K41" s="23"/>
      <c r="L41" s="23"/>
      <c r="M41" s="23"/>
      <c r="N41" s="23"/>
      <c r="O41" s="23"/>
      <c r="P41" s="23"/>
      <c r="Q41" s="23"/>
      <c r="R41" s="23"/>
      <c r="S41" s="48">
        <f>1/S36*F33</f>
        <v>98.166666666666671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37"/>
    </row>
    <row r="42" spans="1:33" ht="18.75" customHeight="1" thickBot="1" x14ac:dyDescent="0.4">
      <c r="A42" s="40"/>
      <c r="B42" s="8" t="s">
        <v>48</v>
      </c>
      <c r="C42" s="18"/>
      <c r="D42" s="1" t="s">
        <v>43</v>
      </c>
      <c r="E42" s="18"/>
      <c r="F42" s="16">
        <f>F33*S$35</f>
        <v>91.295000000000002</v>
      </c>
      <c r="G42" s="18"/>
      <c r="H42" s="4" t="s">
        <v>37</v>
      </c>
      <c r="I42" s="18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37"/>
    </row>
    <row r="43" spans="1:33" ht="15.75" thickBot="1" x14ac:dyDescent="0.3">
      <c r="A43" s="40"/>
      <c r="B43" s="18"/>
      <c r="C43" s="18"/>
      <c r="D43" s="18"/>
      <c r="E43" s="18"/>
      <c r="F43" s="18"/>
      <c r="G43" s="18"/>
      <c r="H43" s="18"/>
      <c r="I43" s="18"/>
      <c r="J43" s="23"/>
      <c r="K43" s="23"/>
      <c r="L43" s="23"/>
      <c r="M43" s="23"/>
      <c r="N43" s="23"/>
      <c r="O43" s="23"/>
      <c r="P43" s="23"/>
      <c r="Q43" s="23"/>
      <c r="R43" s="23"/>
      <c r="S43" s="48">
        <f>1/S38*F33</f>
        <v>196.33333333333334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37"/>
    </row>
    <row r="44" spans="1:33" ht="15.75" thickBot="1" x14ac:dyDescent="0.3">
      <c r="A44" s="4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3"/>
      <c r="R44" s="23"/>
      <c r="S44" s="23"/>
      <c r="T44" s="23"/>
      <c r="U44" s="23"/>
      <c r="V44" s="23"/>
      <c r="W44" s="30"/>
      <c r="X44" s="31"/>
      <c r="Y44" s="31"/>
      <c r="Z44" s="31"/>
      <c r="AA44" s="31"/>
      <c r="AB44" s="31"/>
      <c r="AC44" s="31"/>
      <c r="AD44" s="31"/>
      <c r="AE44" s="31"/>
      <c r="AF44" s="32"/>
      <c r="AG44" s="37"/>
    </row>
    <row r="45" spans="1:33" ht="18.75" thickBot="1" x14ac:dyDescent="0.4">
      <c r="A45" s="40"/>
      <c r="B45" s="1" t="s">
        <v>50</v>
      </c>
      <c r="C45" s="18"/>
      <c r="D45" s="1" t="s">
        <v>44</v>
      </c>
      <c r="E45" s="18"/>
      <c r="F45" s="16">
        <f>F36*S$35</f>
        <v>182.59000000000003</v>
      </c>
      <c r="G45" s="18"/>
      <c r="H45" s="4" t="s">
        <v>38</v>
      </c>
      <c r="I45" s="18"/>
      <c r="J45" s="16">
        <f>F45/F$14</f>
        <v>5.5330303030303041</v>
      </c>
      <c r="K45" s="18"/>
      <c r="L45" s="4" t="s">
        <v>39</v>
      </c>
      <c r="M45" s="2"/>
      <c r="N45" s="2"/>
      <c r="O45" s="2"/>
      <c r="P45" s="18"/>
      <c r="Q45" s="23"/>
      <c r="R45" s="23"/>
      <c r="S45" s="23"/>
      <c r="T45" s="23"/>
      <c r="U45" s="23"/>
      <c r="V45" s="23"/>
      <c r="W45" s="33"/>
      <c r="X45" s="23"/>
      <c r="Y45" s="23"/>
      <c r="Z45" s="23"/>
      <c r="AA45" s="23"/>
      <c r="AB45" s="23"/>
      <c r="AC45" s="23"/>
      <c r="AD45" s="23"/>
      <c r="AE45" s="23"/>
      <c r="AF45" s="37"/>
      <c r="AG45" s="37"/>
    </row>
    <row r="46" spans="1:33" ht="15.75" thickBot="1" x14ac:dyDescent="0.3">
      <c r="A46" s="4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23"/>
      <c r="R46" s="23"/>
      <c r="S46" s="23"/>
      <c r="T46" s="23"/>
      <c r="U46" s="23"/>
      <c r="V46" s="23"/>
      <c r="W46" s="33"/>
      <c r="X46" s="23"/>
      <c r="Y46" s="23"/>
      <c r="Z46" s="23"/>
      <c r="AA46" s="23"/>
      <c r="AB46" s="23"/>
      <c r="AC46" s="23"/>
      <c r="AD46" s="23"/>
      <c r="AE46" s="23"/>
      <c r="AF46" s="37"/>
      <c r="AG46" s="37"/>
    </row>
    <row r="47" spans="1:33" ht="18.75" thickBot="1" x14ac:dyDescent="0.4">
      <c r="A47" s="40"/>
      <c r="B47" s="1" t="s">
        <v>51</v>
      </c>
      <c r="C47" s="18"/>
      <c r="D47" s="1" t="s">
        <v>45</v>
      </c>
      <c r="E47" s="18"/>
      <c r="F47" s="16">
        <f>F38*S$35</f>
        <v>334.74833333333333</v>
      </c>
      <c r="G47" s="18"/>
      <c r="H47" s="4" t="s">
        <v>38</v>
      </c>
      <c r="I47" s="18"/>
      <c r="J47" s="16">
        <f>F47/F$14</f>
        <v>10.143888888888888</v>
      </c>
      <c r="K47" s="18"/>
      <c r="L47" s="4" t="s">
        <v>39</v>
      </c>
      <c r="M47" s="2"/>
      <c r="N47" s="2"/>
      <c r="O47" s="2"/>
      <c r="P47" s="18"/>
      <c r="Q47" s="23"/>
      <c r="R47" s="23"/>
      <c r="S47" s="23"/>
      <c r="T47" s="23"/>
      <c r="U47" s="23"/>
      <c r="V47" s="23"/>
      <c r="W47" s="33"/>
      <c r="X47" s="23"/>
      <c r="Y47" s="23"/>
      <c r="Z47" s="23"/>
      <c r="AA47" s="23"/>
      <c r="AB47" s="23"/>
      <c r="AC47" s="23"/>
      <c r="AD47" s="23"/>
      <c r="AE47" s="23"/>
      <c r="AF47" s="37"/>
      <c r="AG47" s="37"/>
    </row>
    <row r="48" spans="1:33" ht="15.75" thickBot="1" x14ac:dyDescent="0.3">
      <c r="A48" s="4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3"/>
      <c r="R48" s="23"/>
      <c r="S48" s="23"/>
      <c r="T48" s="23"/>
      <c r="U48" s="23"/>
      <c r="V48" s="23"/>
      <c r="W48" s="50"/>
      <c r="X48" s="51"/>
      <c r="Y48" s="51"/>
      <c r="Z48" s="51"/>
      <c r="AA48" s="51"/>
      <c r="AB48" s="51"/>
      <c r="AC48" s="51"/>
      <c r="AD48" s="51"/>
      <c r="AE48" s="51"/>
      <c r="AF48" s="52"/>
      <c r="AG48" s="37"/>
    </row>
    <row r="49" spans="1:33" ht="15.75" thickBot="1" x14ac:dyDescent="0.3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2"/>
    </row>
  </sheetData>
  <sheetProtection password="CC79" sheet="1" objects="1" scenarios="1"/>
  <protectedRanges>
    <protectedRange password="CC79" sqref="D10 F12 F14 F16 F18" name="Oblast1"/>
  </protectedRanges>
  <mergeCells count="6">
    <mergeCell ref="B2:L2"/>
    <mergeCell ref="Q33:T33"/>
    <mergeCell ref="Q29:V29"/>
    <mergeCell ref="Q8:V8"/>
    <mergeCell ref="F7:F8"/>
    <mergeCell ref="F22:F23"/>
  </mergeCells>
  <conditionalFormatting sqref="J12">
    <cfRule type="cellIs" dxfId="12" priority="22" operator="lessThan">
      <formula>$N$12</formula>
    </cfRule>
    <cfRule type="cellIs" dxfId="11" priority="23" operator="lessThan">
      <formula>$N$12</formula>
    </cfRule>
    <cfRule type="cellIs" dxfId="10" priority="24" operator="greaterThan">
      <formula>$O$12</formula>
    </cfRule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{93EA5510-78F7-40B9-9AE0-C848DDC6A0AC}</x14:id>
        </ext>
      </extLst>
    </cfRule>
  </conditionalFormatting>
  <conditionalFormatting sqref="F13">
    <cfRule type="cellIs" dxfId="9" priority="25" operator="greaterThan">
      <formula>$O$12</formula>
    </cfRule>
  </conditionalFormatting>
  <conditionalFormatting sqref="J14">
    <cfRule type="cellIs" dxfId="8" priority="18" operator="lessThan">
      <formula>$N$12</formula>
    </cfRule>
    <cfRule type="cellIs" dxfId="7" priority="19" operator="lessThan">
      <formula>$N$12</formula>
    </cfRule>
    <cfRule type="cellIs" dxfId="6" priority="20" operator="greaterThan">
      <formula>$O$12</formula>
    </cfRule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{FDFBD28F-62DD-4151-9B59-BC80EC51F79A}</x14:id>
        </ext>
      </extLst>
    </cfRule>
  </conditionalFormatting>
  <conditionalFormatting sqref="J16">
    <cfRule type="cellIs" dxfId="5" priority="14" operator="lessThan">
      <formula>$N$12</formula>
    </cfRule>
    <cfRule type="cellIs" dxfId="4" priority="15" operator="lessThan">
      <formula>$N$12</formula>
    </cfRule>
    <cfRule type="cellIs" dxfId="3" priority="16" operator="greaterThan">
      <formula>$O$12</formula>
    </cfRule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{75D9F7E9-7144-4FC3-BC81-C6E5544670E9}</x14:id>
        </ext>
      </extLst>
    </cfRule>
  </conditionalFormatting>
  <conditionalFormatting sqref="J25">
    <cfRule type="cellIs" dxfId="2" priority="2" operator="lessThan">
      <formula>$N$12</formula>
    </cfRule>
    <cfRule type="cellIs" dxfId="1" priority="3" operator="lessThan">
      <formula>$N$12</formula>
    </cfRule>
    <cfRule type="cellIs" dxfId="0" priority="4" operator="greaterThan">
      <formula>$O$12</formula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{0B86AC8E-37A7-4C16-B27B-2DD6854B0CFE}</x14:id>
        </ext>
      </extLst>
    </cfRule>
  </conditionalFormatting>
  <conditionalFormatting sqref="F25:F26">
    <cfRule type="notContainsErrors" priority="1">
      <formula>NOT(ISERROR(F25))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EA5510-78F7-40B9-9AE0-C848DDC6A0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J12</xm:sqref>
        </x14:conditionalFormatting>
        <x14:conditionalFormatting xmlns:xm="http://schemas.microsoft.com/office/excel/2006/main">
          <x14:cfRule type="dataBar" id="{FDFBD28F-62DD-4151-9B59-BC80EC51F7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J14</xm:sqref>
        </x14:conditionalFormatting>
        <x14:conditionalFormatting xmlns:xm="http://schemas.microsoft.com/office/excel/2006/main">
          <x14:cfRule type="dataBar" id="{75D9F7E9-7144-4FC3-BC81-C6E5544670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J16</xm:sqref>
        </x14:conditionalFormatting>
        <x14:conditionalFormatting xmlns:xm="http://schemas.microsoft.com/office/excel/2006/main">
          <x14:cfRule type="dataBar" id="{0B86AC8E-37A7-4C16-B27B-2DD6854B0C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8"/>
  <sheetViews>
    <sheetView showGridLines="0" workbookViewId="0">
      <selection activeCell="N12" sqref="N12"/>
    </sheetView>
  </sheetViews>
  <sheetFormatPr defaultRowHeight="15" x14ac:dyDescent="0.25"/>
  <cols>
    <col min="1" max="1" width="17.28515625" customWidth="1"/>
    <col min="7" max="7" width="16.140625" customWidth="1"/>
  </cols>
  <sheetData>
    <row r="2" spans="2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x14ac:dyDescent="0.2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x14ac:dyDescent="0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x14ac:dyDescent="0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</row>
  </sheetData>
  <sheetProtection password="CC79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DSO</vt:lpstr>
      <vt:lpstr>Popis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 Drbal</cp:lastModifiedBy>
  <dcterms:created xsi:type="dcterms:W3CDTF">2018-12-09T10:30:09Z</dcterms:created>
  <dcterms:modified xsi:type="dcterms:W3CDTF">2019-03-11T10:39:58Z</dcterms:modified>
</cp:coreProperties>
</file>